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13_ncr:1_{15398871-757E-4C7D-8078-9980536780E8}" xr6:coauthVersionLast="47" xr6:coauthVersionMax="47" xr10:uidLastSave="{00000000-0000-0000-0000-000000000000}"/>
  <workbookProtection lockStructure="1" lockWindows="1"/>
  <bookViews>
    <workbookView xWindow="-120" yWindow="-120" windowWidth="242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3" i="1" l="1"/>
  <c r="D31" i="1" l="1"/>
  <c r="D17" i="1" l="1"/>
  <c r="D25" i="1"/>
  <c r="D26" i="1" l="1"/>
  <c r="D27" i="1" s="1"/>
  <c r="D32" i="1" s="1"/>
  <c r="J21" i="1"/>
  <c r="J23" i="1" s="1"/>
  <c r="D18" i="1"/>
</calcChain>
</file>

<file path=xl/sharedStrings.xml><?xml version="1.0" encoding="utf-8"?>
<sst xmlns="http://schemas.openxmlformats.org/spreadsheetml/2006/main" count="53" uniqueCount="38">
  <si>
    <t>Before</t>
  </si>
  <si>
    <t>My Current DXA Measurements</t>
  </si>
  <si>
    <t>Current Total</t>
  </si>
  <si>
    <t>lbs</t>
  </si>
  <si>
    <t>Current Total Lean</t>
  </si>
  <si>
    <t>Current Fat</t>
  </si>
  <si>
    <t>Current Body Fat %</t>
  </si>
  <si>
    <t xml:space="preserve"> </t>
  </si>
  <si>
    <t>After</t>
  </si>
  <si>
    <t>What Happens if Lose or Gain</t>
  </si>
  <si>
    <t>Lose Lean</t>
  </si>
  <si>
    <t>Gain Lean</t>
  </si>
  <si>
    <t>Lose Fat</t>
  </si>
  <si>
    <t>Gain Fat</t>
  </si>
  <si>
    <t>Net Change</t>
  </si>
  <si>
    <t>Future Total</t>
  </si>
  <si>
    <t>Future Body Fat %</t>
  </si>
  <si>
    <t>Before Change</t>
  </si>
  <si>
    <t>kcal/day</t>
  </si>
  <si>
    <t>After Change</t>
  </si>
  <si>
    <t>Katch-McArdle BMR Calculation</t>
  </si>
  <si>
    <t xml:space="preserve"> BMR(kcal/day)=370+(9.7976 x LBMlbs)</t>
  </si>
  <si>
    <t xml:space="preserve">   Body Mass Index</t>
  </si>
  <si>
    <t>Weight In Pounds</t>
  </si>
  <si>
    <t>Height in Inches</t>
  </si>
  <si>
    <t>BMI</t>
  </si>
  <si>
    <t>&lt;19</t>
  </si>
  <si>
    <t>19-25</t>
  </si>
  <si>
    <t>25-29.9</t>
  </si>
  <si>
    <t>30-39.9</t>
  </si>
  <si>
    <t>&gt;40</t>
  </si>
  <si>
    <r>
      <t xml:space="preserve">    Weight/Ht</t>
    </r>
    <r>
      <rPr>
        <b/>
        <vertAlign val="superscript"/>
        <sz val="14"/>
        <rFont val="Century Gothic"/>
        <family val="2"/>
      </rPr>
      <t>2</t>
    </r>
  </si>
  <si>
    <t xml:space="preserve">                Underweight</t>
  </si>
  <si>
    <t xml:space="preserve">                Weight OK</t>
  </si>
  <si>
    <t xml:space="preserve">                Overweight </t>
  </si>
  <si>
    <t xml:space="preserve">                Obese</t>
  </si>
  <si>
    <t xml:space="preserve">                Morbid Obese</t>
  </si>
  <si>
    <t xml:space="preserve">        WHO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</si>
</sst>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18"/>
      <color theme="1"/>
      <name val="Century Gothic"/>
      <family val="2"/>
    </font>
    <font>
      <b/>
      <sz val="12"/>
      <name val="Century Gothic"/>
      <family val="2"/>
    </font>
    <font>
      <b/>
      <sz val="10"/>
      <color theme="1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20"/>
      <color theme="1"/>
      <name val="Century Gothic"/>
      <family val="2"/>
    </font>
    <font>
      <b/>
      <vertAlign val="superscript"/>
      <sz val="14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6FF3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3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Protection="1">
      <protection locked="0"/>
    </xf>
    <xf numFmtId="0" fontId="5" fillId="0" borderId="9" xfId="0" applyFont="1" applyBorder="1" applyProtection="1">
      <protection locked="0"/>
    </xf>
    <xf numFmtId="165" fontId="5" fillId="0" borderId="2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165" fontId="5" fillId="0" borderId="1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65" fontId="6" fillId="0" borderId="1" xfId="0" applyNumberFormat="1" applyFont="1" applyBorder="1" applyProtection="1">
      <protection hidden="1"/>
    </xf>
    <xf numFmtId="0" fontId="6" fillId="0" borderId="12" xfId="0" applyFont="1" applyBorder="1" applyProtection="1">
      <protection locked="0"/>
    </xf>
    <xf numFmtId="164" fontId="6" fillId="0" borderId="1" xfId="0" applyNumberFormat="1" applyFont="1" applyBorder="1" applyProtection="1">
      <protection hidden="1"/>
    </xf>
    <xf numFmtId="0" fontId="6" fillId="0" borderId="14" xfId="0" applyFont="1" applyBorder="1" applyProtection="1">
      <protection locked="0"/>
    </xf>
    <xf numFmtId="0" fontId="7" fillId="0" borderId="6" xfId="0" applyFont="1" applyBorder="1" applyProtection="1">
      <protection locked="0"/>
    </xf>
    <xf numFmtId="164" fontId="6" fillId="0" borderId="0" xfId="0" applyNumberFormat="1" applyFont="1" applyProtection="1">
      <protection locked="0"/>
    </xf>
    <xf numFmtId="0" fontId="2" fillId="0" borderId="4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6" fillId="0" borderId="1" xfId="0" applyFont="1" applyBorder="1" applyProtection="1">
      <protection hidden="1"/>
    </xf>
    <xf numFmtId="0" fontId="1" fillId="0" borderId="1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6" fillId="0" borderId="18" xfId="0" applyNumberFormat="1" applyFont="1" applyBorder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right"/>
      <protection locked="0"/>
    </xf>
    <xf numFmtId="1" fontId="8" fillId="0" borderId="2" xfId="0" applyNumberFormat="1" applyFont="1" applyBorder="1" applyProtection="1">
      <protection hidden="1"/>
    </xf>
    <xf numFmtId="0" fontId="6" fillId="0" borderId="15" xfId="0" applyFont="1" applyBorder="1" applyAlignment="1" applyProtection="1">
      <alignment horizontal="right"/>
      <protection locked="0"/>
    </xf>
    <xf numFmtId="1" fontId="6" fillId="0" borderId="16" xfId="0" applyNumberFormat="1" applyFont="1" applyBorder="1" applyProtection="1">
      <protection hidden="1"/>
    </xf>
    <xf numFmtId="0" fontId="9" fillId="0" borderId="1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0" fillId="2" borderId="20" xfId="0" applyFont="1" applyFill="1" applyBorder="1" applyAlignment="1">
      <alignment horizontal="left"/>
    </xf>
    <xf numFmtId="0" fontId="10" fillId="2" borderId="21" xfId="0" applyFont="1" applyFill="1" applyBorder="1" applyAlignment="1">
      <alignment horizontal="left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7" xfId="0" applyFont="1" applyFill="1" applyBorder="1"/>
    <xf numFmtId="0" fontId="12" fillId="2" borderId="28" xfId="0" applyFont="1" applyFill="1" applyBorder="1"/>
    <xf numFmtId="0" fontId="8" fillId="2" borderId="0" xfId="0" applyFont="1" applyFill="1" applyAlignment="1">
      <alignment horizontal="right"/>
    </xf>
    <xf numFmtId="0" fontId="8" fillId="2" borderId="20" xfId="0" applyFont="1" applyFill="1" applyBorder="1"/>
    <xf numFmtId="0" fontId="8" fillId="2" borderId="29" xfId="0" applyFont="1" applyFill="1" applyBorder="1"/>
    <xf numFmtId="0" fontId="8" fillId="2" borderId="22" xfId="0" applyFont="1" applyFill="1" applyBorder="1"/>
    <xf numFmtId="0" fontId="11" fillId="2" borderId="30" xfId="0" applyFont="1" applyFill="1" applyBorder="1"/>
    <xf numFmtId="0" fontId="4" fillId="0" borderId="32" xfId="0" applyFont="1" applyBorder="1" applyAlignment="1" applyProtection="1">
      <alignment horizontal="center"/>
      <protection locked="0"/>
    </xf>
    <xf numFmtId="0" fontId="11" fillId="2" borderId="24" xfId="0" applyFont="1" applyFill="1" applyBorder="1" applyAlignment="1">
      <alignment horizontal="center"/>
    </xf>
    <xf numFmtId="0" fontId="11" fillId="3" borderId="30" xfId="0" applyFont="1" applyFill="1" applyBorder="1"/>
    <xf numFmtId="0" fontId="11" fillId="2" borderId="2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2" borderId="0" xfId="0" applyFont="1" applyFill="1"/>
    <xf numFmtId="0" fontId="11" fillId="3" borderId="0" xfId="0" applyFont="1" applyFill="1"/>
    <xf numFmtId="0" fontId="11" fillId="2" borderId="19" xfId="0" applyFont="1" applyFill="1" applyBorder="1"/>
    <xf numFmtId="0" fontId="11" fillId="2" borderId="34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65" fontId="8" fillId="2" borderId="33" xfId="0" applyNumberFormat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5" fillId="2" borderId="23" xfId="0" applyFont="1" applyFill="1" applyBorder="1"/>
    <xf numFmtId="0" fontId="5" fillId="2" borderId="26" xfId="0" applyFont="1" applyFill="1" applyBorder="1"/>
    <xf numFmtId="0" fontId="8" fillId="2" borderId="22" xfId="0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33" xfId="0" applyNumberFormat="1" applyFont="1" applyBorder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image" Target="../media/image5.jpeg"/><Relationship Id="rId2" Type="http://schemas.openxmlformats.org/officeDocument/2006/relationships/image" Target="http://www.insideoutsidespa.com/images/io-bottom-stationary.png" TargetMode="External"/><Relationship Id="rId1" Type="http://schemas.openxmlformats.org/officeDocument/2006/relationships/hyperlink" Target="http://www.insideoutsidespa.com/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39</xdr:row>
      <xdr:rowOff>15125</xdr:rowOff>
    </xdr:from>
    <xdr:to>
      <xdr:col>5</xdr:col>
      <xdr:colOff>162984</xdr:colOff>
      <xdr:row>42</xdr:row>
      <xdr:rowOff>71216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FA539B-1CC7-EFDB-7D02-D803879AC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6050" y="8606675"/>
          <a:ext cx="3223684" cy="6275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419099</xdr:colOff>
      <xdr:row>32</xdr:row>
      <xdr:rowOff>0</xdr:rowOff>
    </xdr:from>
    <xdr:to>
      <xdr:col>5</xdr:col>
      <xdr:colOff>219074</xdr:colOff>
      <xdr:row>39</xdr:row>
      <xdr:rowOff>123825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38749" y="7258050"/>
          <a:ext cx="326707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https://www.insideoutsidespa.com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- 4499 Medical Drive #225 San Antonio, Texas 78229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210-616-0836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- 210.616.0586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- 210.240.5580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- 210.616.0826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Charles B. Christian,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Jr. M.D. CCD  Medical Director</a:t>
          </a:r>
          <a:endParaRPr lang="en-US">
            <a:effectLst/>
          </a:endParaRP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-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drcbc@insideoutsidespa.com</a:t>
          </a:r>
          <a:endParaRPr lang="en-US">
            <a:effectLst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740498</xdr:colOff>
      <xdr:row>12</xdr:row>
      <xdr:rowOff>30079</xdr:rowOff>
    </xdr:from>
    <xdr:to>
      <xdr:col>2</xdr:col>
      <xdr:colOff>968209</xdr:colOff>
      <xdr:row>12</xdr:row>
      <xdr:rowOff>312228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435"/>
        <a:stretch/>
      </xdr:blipFill>
      <xdr:spPr>
        <a:xfrm>
          <a:off x="1354331" y="231162"/>
          <a:ext cx="227711" cy="282149"/>
        </a:xfrm>
        <a:prstGeom prst="rect">
          <a:avLst/>
        </a:prstGeom>
      </xdr:spPr>
    </xdr:pic>
    <xdr:clientData/>
  </xdr:twoCellAnchor>
  <xdr:twoCellAnchor editAs="oneCell">
    <xdr:from>
      <xdr:col>2</xdr:col>
      <xdr:colOff>634784</xdr:colOff>
      <xdr:row>18</xdr:row>
      <xdr:rowOff>25988</xdr:rowOff>
    </xdr:from>
    <xdr:to>
      <xdr:col>2</xdr:col>
      <xdr:colOff>877303</xdr:colOff>
      <xdr:row>18</xdr:row>
      <xdr:rowOff>309285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4784" y="1615159"/>
          <a:ext cx="242519" cy="283297"/>
        </a:xfrm>
        <a:prstGeom prst="rect">
          <a:avLst/>
        </a:prstGeom>
      </xdr:spPr>
    </xdr:pic>
    <xdr:clientData/>
  </xdr:twoCellAnchor>
  <xdr:twoCellAnchor>
    <xdr:from>
      <xdr:col>1</xdr:col>
      <xdr:colOff>486833</xdr:colOff>
      <xdr:row>2</xdr:row>
      <xdr:rowOff>72356</xdr:rowOff>
    </xdr:from>
    <xdr:to>
      <xdr:col>5</xdr:col>
      <xdr:colOff>201082</xdr:colOff>
      <xdr:row>11</xdr:row>
      <xdr:rowOff>94581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A77838D-6A66-7228-B426-0B64CF007940}"/>
            </a:ext>
          </a:extLst>
        </xdr:cNvPr>
        <xdr:cNvSpPr txBox="1"/>
      </xdr:nvSpPr>
      <xdr:spPr>
        <a:xfrm>
          <a:off x="8009639" y="1005417"/>
          <a:ext cx="3193790" cy="17717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"What If" Before and After Calculator</a:t>
          </a:r>
          <a:endParaRPr lang="en-US" sz="1400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Numerical Fields in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editable.</a:t>
          </a:r>
          <a:endParaRPr lang="en-US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from the DXA Printout</a:t>
          </a:r>
          <a:endParaRPr lang="en-US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 your other sources.</a:t>
          </a:r>
          <a:endParaRPr lang="en-US">
            <a:effectLst/>
          </a:endParaRPr>
        </a:p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Then set some goals for yourself of  Losing/Gaining Lean or Fat Mass &amp; you can see what it would take to get to a new BodyFat%. Also Calculates Before/After Basal Metabolic Rate with Katch-McArdle Equation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Body Mass Index (BMI)</a:t>
          </a:r>
          <a:endParaRPr lang="en-US" sz="1100"/>
        </a:p>
      </xdr:txBody>
    </xdr:sp>
    <xdr:clientData/>
  </xdr:twoCellAnchor>
  <xdr:twoCellAnchor editAs="oneCell">
    <xdr:from>
      <xdr:col>1</xdr:col>
      <xdr:colOff>571975</xdr:colOff>
      <xdr:row>0</xdr:row>
      <xdr:rowOff>177818</xdr:rowOff>
    </xdr:from>
    <xdr:to>
      <xdr:col>5</xdr:col>
      <xdr:colOff>116892</xdr:colOff>
      <xdr:row>2</xdr:row>
      <xdr:rowOff>136010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B8F192-8E1C-1356-CD69-D8C7BAB8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625" y="177818"/>
          <a:ext cx="3012017" cy="891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386343</xdr:colOff>
      <xdr:row>0</xdr:row>
      <xdr:rowOff>179950</xdr:rowOff>
    </xdr:from>
    <xdr:to>
      <xdr:col>5</xdr:col>
      <xdr:colOff>174677</xdr:colOff>
      <xdr:row>42</xdr:row>
      <xdr:rowOff>85725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317361D-3DFB-85A7-C5BE-018D4F1C5EE2}"/>
            </a:ext>
          </a:extLst>
        </xdr:cNvPr>
        <xdr:cNvSpPr/>
      </xdr:nvSpPr>
      <xdr:spPr>
        <a:xfrm>
          <a:off x="5205993" y="179950"/>
          <a:ext cx="3255434" cy="9068825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5</xdr:col>
      <xdr:colOff>256991</xdr:colOff>
      <xdr:row>2</xdr:row>
      <xdr:rowOff>74257</xdr:rowOff>
    </xdr:from>
    <xdr:to>
      <xdr:col>10</xdr:col>
      <xdr:colOff>243268</xdr:colOff>
      <xdr:row>14</xdr:row>
      <xdr:rowOff>133351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43741" y="1007707"/>
          <a:ext cx="3053327" cy="244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1514475</xdr:colOff>
      <xdr:row>17</xdr:row>
      <xdr:rowOff>171450</xdr:rowOff>
    </xdr:from>
    <xdr:to>
      <xdr:col>5</xdr:col>
      <xdr:colOff>115197</xdr:colOff>
      <xdr:row>19</xdr:row>
      <xdr:rowOff>41276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943725" y="4086225"/>
          <a:ext cx="1458222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900" b="1">
              <a:latin typeface="Century Gothic" panose="020B0502020202020204" pitchFamily="34" charset="0"/>
            </a:rPr>
            <a:t>These</a:t>
          </a:r>
          <a:r>
            <a:rPr lang="en-US" sz="900" b="1" baseline="0">
              <a:latin typeface="Century Gothic" panose="020B0502020202020204" pitchFamily="34" charset="0"/>
            </a:rPr>
            <a:t> are changes</a:t>
          </a:r>
        </a:p>
        <a:p>
          <a:pPr algn="ctr"/>
          <a:r>
            <a:rPr lang="en-US" sz="900" b="1" baseline="0">
              <a:latin typeface="Century Gothic" panose="020B0502020202020204" pitchFamily="34" charset="0"/>
            </a:rPr>
            <a:t>you want to make!</a:t>
          </a:r>
        </a:p>
      </xdr:txBody>
    </xdr:sp>
    <xdr:clientData/>
  </xdr:twoCellAnchor>
  <xdr:twoCellAnchor editAs="absolute">
    <xdr:from>
      <xdr:col>2</xdr:col>
      <xdr:colOff>1514475</xdr:colOff>
      <xdr:row>11</xdr:row>
      <xdr:rowOff>57150</xdr:rowOff>
    </xdr:from>
    <xdr:to>
      <xdr:col>5</xdr:col>
      <xdr:colOff>115197</xdr:colOff>
      <xdr:row>13</xdr:row>
      <xdr:rowOff>41276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943725" y="2705100"/>
          <a:ext cx="1458222" cy="412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900" b="1">
              <a:latin typeface="Century Gothic" panose="020B0502020202020204" pitchFamily="34" charset="0"/>
            </a:rPr>
            <a:t>These</a:t>
          </a:r>
          <a:r>
            <a:rPr lang="en-US" sz="900" b="1" baseline="0">
              <a:latin typeface="Century Gothic" panose="020B0502020202020204" pitchFamily="34" charset="0"/>
            </a:rPr>
            <a:t> are your DXA</a:t>
          </a:r>
        </a:p>
        <a:p>
          <a:pPr algn="ctr"/>
          <a:r>
            <a:rPr lang="en-US" sz="900" b="1" baseline="0">
              <a:latin typeface="Century Gothic" panose="020B0502020202020204" pitchFamily="34" charset="0"/>
            </a:rPr>
            <a:t>Mass Measurements</a:t>
          </a:r>
        </a:p>
      </xdr:txBody>
    </xdr:sp>
    <xdr:clientData/>
  </xdr:twoCellAnchor>
  <xdr:twoCellAnchor editAs="absolute">
    <xdr:from>
      <xdr:col>6</xdr:col>
      <xdr:colOff>333375</xdr:colOff>
      <xdr:row>15</xdr:row>
      <xdr:rowOff>114300</xdr:rowOff>
    </xdr:from>
    <xdr:to>
      <xdr:col>9</xdr:col>
      <xdr:colOff>333375</xdr:colOff>
      <xdr:row>17</xdr:row>
      <xdr:rowOff>203201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943975" y="3629025"/>
          <a:ext cx="2038350" cy="488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050" b="1">
              <a:latin typeface="Century Gothic" panose="020B0502020202020204" pitchFamily="34" charset="0"/>
            </a:rPr>
            <a:t>These</a:t>
          </a:r>
          <a:r>
            <a:rPr lang="en-US" sz="1050" b="1" baseline="0">
              <a:latin typeface="Century Gothic" panose="020B0502020202020204" pitchFamily="34" charset="0"/>
            </a:rPr>
            <a:t> are your Scale Weight and Height</a:t>
          </a:r>
        </a:p>
      </xdr:txBody>
    </xdr:sp>
    <xdr:clientData/>
  </xdr:twoCellAnchor>
  <xdr:twoCellAnchor editAs="oneCell">
    <xdr:from>
      <xdr:col>2</xdr:col>
      <xdr:colOff>1009650</xdr:colOff>
      <xdr:row>39</xdr:row>
      <xdr:rowOff>76584</xdr:rowOff>
    </xdr:from>
    <xdr:to>
      <xdr:col>3</xdr:col>
      <xdr:colOff>123825</xdr:colOff>
      <xdr:row>41</xdr:row>
      <xdr:rowOff>139188</xdr:rowOff>
    </xdr:to>
    <xdr:pic>
      <xdr:nvPicPr>
        <xdr:cNvPr id="19" name="Picture 18" descr="https://insideoutsidespa.com/newsletter/ccd-logo-small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8668134"/>
          <a:ext cx="714375" cy="44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32"/>
  <sheetViews>
    <sheetView windowProtection="1" showGridLines="0" showRowColHeaders="0" tabSelected="1" zoomScaleNormal="100" workbookViewId="0">
      <selection activeCell="G35" sqref="G35"/>
    </sheetView>
  </sheetViews>
  <sheetFormatPr defaultColWidth="9.140625" defaultRowHeight="15" x14ac:dyDescent="0.25"/>
  <cols>
    <col min="1" max="1" width="72.28515625" style="1" customWidth="1"/>
    <col min="3" max="3" width="24" style="1" customWidth="1"/>
    <col min="4" max="4" width="8.5703125" style="1" customWidth="1"/>
    <col min="5" max="5" width="10.28515625" style="1" customWidth="1"/>
    <col min="6" max="6" width="4.85546875" style="1" customWidth="1"/>
    <col min="7" max="7" width="11.42578125" style="1" customWidth="1"/>
    <col min="8" max="8" width="9.140625" style="1"/>
    <col min="9" max="9" width="10" style="1" customWidth="1"/>
    <col min="10" max="10" width="10.5703125" style="1" customWidth="1"/>
    <col min="11" max="11" width="9.140625" style="1"/>
    <col min="12" max="12" width="9.140625" style="1" customWidth="1"/>
    <col min="13" max="16384" width="9.140625" style="1"/>
  </cols>
  <sheetData>
    <row r="1" spans="3:15" ht="58.5" customHeight="1" x14ac:dyDescent="0.25"/>
    <row r="12" spans="3:15" ht="7.5" customHeight="1" thickBot="1" x14ac:dyDescent="0.3"/>
    <row r="13" spans="3:15" ht="26.45" customHeight="1" thickBot="1" x14ac:dyDescent="0.35">
      <c r="C13" s="2" t="s">
        <v>0</v>
      </c>
      <c r="D13" s="3"/>
      <c r="E13" s="4"/>
    </row>
    <row r="14" spans="3:15" ht="18.75" thickBot="1" x14ac:dyDescent="0.3">
      <c r="C14" s="5" t="s">
        <v>1</v>
      </c>
      <c r="D14" s="6"/>
      <c r="E14" s="7"/>
      <c r="O14"/>
    </row>
    <row r="15" spans="3:15" ht="15.75" x14ac:dyDescent="0.25">
      <c r="C15" s="8" t="s">
        <v>2</v>
      </c>
      <c r="D15" s="9">
        <v>150</v>
      </c>
      <c r="E15" s="10" t="s">
        <v>3</v>
      </c>
    </row>
    <row r="16" spans="3:15" ht="15.75" x14ac:dyDescent="0.25">
      <c r="C16" s="11" t="s">
        <v>4</v>
      </c>
      <c r="D16" s="12">
        <v>75</v>
      </c>
      <c r="E16" s="13" t="s">
        <v>3</v>
      </c>
    </row>
    <row r="17" spans="3:13" ht="15.75" x14ac:dyDescent="0.25">
      <c r="C17" s="14" t="s">
        <v>5</v>
      </c>
      <c r="D17" s="15">
        <f>D15-D16</f>
        <v>75</v>
      </c>
      <c r="E17" s="16" t="s">
        <v>3</v>
      </c>
    </row>
    <row r="18" spans="3:13" ht="16.5" thickBot="1" x14ac:dyDescent="0.3">
      <c r="C18" s="14" t="s">
        <v>6</v>
      </c>
      <c r="D18" s="17">
        <f>D17/D15</f>
        <v>0.5</v>
      </c>
      <c r="E18" s="16"/>
      <c r="I18" s="1" t="s">
        <v>7</v>
      </c>
      <c r="J18" s="1" t="s">
        <v>7</v>
      </c>
      <c r="M18"/>
    </row>
    <row r="19" spans="3:13" ht="26.25" customHeight="1" thickBot="1" x14ac:dyDescent="0.4">
      <c r="C19" s="19" t="s">
        <v>8</v>
      </c>
      <c r="D19" s="20"/>
      <c r="E19" s="18"/>
      <c r="G19" s="66" t="s">
        <v>22</v>
      </c>
      <c r="H19"/>
      <c r="I19"/>
      <c r="J19"/>
      <c r="K19" s="1" t="s">
        <v>7</v>
      </c>
    </row>
    <row r="20" spans="3:13" ht="21.75" thickTop="1" thickBot="1" x14ac:dyDescent="0.3">
      <c r="C20" s="5" t="s">
        <v>9</v>
      </c>
      <c r="D20" s="21"/>
      <c r="E20" s="22"/>
      <c r="G20" s="36" t="s">
        <v>31</v>
      </c>
      <c r="H20" s="37"/>
      <c r="I20" s="59" t="s">
        <v>0</v>
      </c>
      <c r="J20" s="47" t="s">
        <v>8</v>
      </c>
      <c r="K20" s="1" t="s">
        <v>7</v>
      </c>
    </row>
    <row r="21" spans="3:13" ht="16.5" thickTop="1" x14ac:dyDescent="0.25">
      <c r="C21" s="8" t="s">
        <v>10</v>
      </c>
      <c r="D21" s="9">
        <v>0</v>
      </c>
      <c r="E21" s="10" t="s">
        <v>3</v>
      </c>
      <c r="G21" s="60" t="s">
        <v>23</v>
      </c>
      <c r="H21" s="39"/>
      <c r="I21" s="56">
        <v>169.8</v>
      </c>
      <c r="J21" s="63">
        <f>I21+D25</f>
        <v>169.8</v>
      </c>
    </row>
    <row r="22" spans="3:13" ht="15.75" x14ac:dyDescent="0.25">
      <c r="C22" s="11" t="s">
        <v>11</v>
      </c>
      <c r="D22" s="12">
        <v>0</v>
      </c>
      <c r="E22" s="13" t="s">
        <v>3</v>
      </c>
      <c r="G22" s="61" t="s">
        <v>24</v>
      </c>
      <c r="H22" s="40"/>
      <c r="I22" s="57">
        <v>67</v>
      </c>
      <c r="J22" s="64">
        <f>I22</f>
        <v>67</v>
      </c>
    </row>
    <row r="23" spans="3:13" ht="16.5" thickBot="1" x14ac:dyDescent="0.3">
      <c r="C23" s="11" t="s">
        <v>12</v>
      </c>
      <c r="D23" s="12">
        <v>0</v>
      </c>
      <c r="E23" s="13" t="s">
        <v>3</v>
      </c>
      <c r="G23" s="41"/>
      <c r="H23" s="42" t="s">
        <v>25</v>
      </c>
      <c r="I23" s="58">
        <f>(I21/(I22*I22))*703</f>
        <v>26.591534862998444</v>
      </c>
      <c r="J23" s="65">
        <f>(J21/(J22*J22))*703</f>
        <v>26.591534862998444</v>
      </c>
    </row>
    <row r="24" spans="3:13" ht="17.25" thickTop="1" thickBot="1" x14ac:dyDescent="0.3">
      <c r="C24" s="11" t="s">
        <v>13</v>
      </c>
      <c r="D24" s="12">
        <v>0</v>
      </c>
      <c r="E24" s="13" t="s">
        <v>3</v>
      </c>
      <c r="G24" s="43" t="s">
        <v>37</v>
      </c>
      <c r="H24" s="44"/>
      <c r="I24" s="45"/>
      <c r="J24" s="62" t="s">
        <v>25</v>
      </c>
    </row>
    <row r="25" spans="3:13" ht="16.5" thickTop="1" x14ac:dyDescent="0.25">
      <c r="C25" s="14" t="s">
        <v>14</v>
      </c>
      <c r="D25" s="23">
        <f>-D21+D22-D23+D24</f>
        <v>0</v>
      </c>
      <c r="E25" s="16" t="s">
        <v>3</v>
      </c>
      <c r="G25" s="46" t="s">
        <v>32</v>
      </c>
      <c r="H25" s="52"/>
      <c r="I25" s="55"/>
      <c r="J25" s="50" t="s">
        <v>26</v>
      </c>
    </row>
    <row r="26" spans="3:13" ht="15.75" x14ac:dyDescent="0.25">
      <c r="C26" s="14" t="s">
        <v>15</v>
      </c>
      <c r="D26" s="23">
        <f>D15+D25</f>
        <v>150</v>
      </c>
      <c r="E26" s="16" t="s">
        <v>3</v>
      </c>
      <c r="G26" s="49" t="s">
        <v>33</v>
      </c>
      <c r="H26" s="53"/>
      <c r="I26" s="51"/>
      <c r="J26" s="51" t="s">
        <v>27</v>
      </c>
    </row>
    <row r="27" spans="3:13" ht="15.75" x14ac:dyDescent="0.25">
      <c r="C27" s="14" t="s">
        <v>16</v>
      </c>
      <c r="D27" s="17">
        <f>(D17-D23+D24)/D26</f>
        <v>0.5</v>
      </c>
      <c r="E27" s="16"/>
      <c r="G27" s="46" t="s">
        <v>34</v>
      </c>
      <c r="H27" s="52"/>
      <c r="I27" s="50"/>
      <c r="J27" s="50" t="s">
        <v>28</v>
      </c>
    </row>
    <row r="28" spans="3:13" ht="17.25" thickBot="1" x14ac:dyDescent="0.35">
      <c r="C28" s="24"/>
      <c r="D28" s="25"/>
      <c r="E28" s="26"/>
      <c r="G28" s="46" t="s">
        <v>35</v>
      </c>
      <c r="H28" s="52"/>
      <c r="I28" s="50"/>
      <c r="J28" s="50" t="s">
        <v>29</v>
      </c>
    </row>
    <row r="29" spans="3:13" ht="18.75" thickBot="1" x14ac:dyDescent="0.3">
      <c r="C29" s="27" t="s">
        <v>20</v>
      </c>
      <c r="D29" s="21"/>
      <c r="E29" s="22"/>
      <c r="G29" s="38" t="s">
        <v>36</v>
      </c>
      <c r="H29" s="54"/>
      <c r="I29" s="48"/>
      <c r="J29" s="48" t="s">
        <v>30</v>
      </c>
    </row>
    <row r="30" spans="3:13" ht="16.5" x14ac:dyDescent="0.3">
      <c r="C30" s="28" t="s">
        <v>21</v>
      </c>
      <c r="D30" s="29"/>
      <c r="E30" s="26"/>
    </row>
    <row r="31" spans="3:13" ht="15.75" x14ac:dyDescent="0.25">
      <c r="C31" s="30" t="s">
        <v>17</v>
      </c>
      <c r="D31" s="31">
        <f>370+(9.7976*D16)</f>
        <v>1104.82</v>
      </c>
      <c r="E31" s="34" t="s">
        <v>18</v>
      </c>
    </row>
    <row r="32" spans="3:13" ht="16.5" thickBot="1" x14ac:dyDescent="0.3">
      <c r="C32" s="32" t="s">
        <v>19</v>
      </c>
      <c r="D32" s="33">
        <f>370+(9.7976*((1-D27)*D26))</f>
        <v>1104.82</v>
      </c>
      <c r="E32" s="35" t="s">
        <v>18</v>
      </c>
    </row>
  </sheetData>
  <protectedRanges>
    <protectedRange password="CC49" sqref="D15:D16" name="Range1"/>
    <protectedRange password="CC49" sqref="D21:D24" name="Range2"/>
  </protectedRanges>
  <pageMargins left="0.7" right="0.7" top="0.75" bottom="0.75" header="0.3" footer="0.3"/>
  <pageSetup orientation="portrait" r:id="rId1"/>
  <drawing r:id="rId2"/>
  <webPublishItems count="2">
    <webPublishItem id="25308" divId="bfp-calculator-bmr-2010_25308" sourceType="range" sourceRef="C13:E32" destinationFile="C:\Users\Marketing\Dropbox\A_AQuickUpload\bfp-calculator-bmr-2010.htm"/>
    <webPublishItem id="17832" divId="body-fat-percentage-calculator_17832" sourceType="range" sourceRef="C14:E27" destinationFile="C:\web site\body-fat-percentage-calculato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Charles B. Christian, Jr. M.D.</cp:lastModifiedBy>
  <cp:revision/>
  <dcterms:created xsi:type="dcterms:W3CDTF">2017-09-30T22:20:34Z</dcterms:created>
  <dcterms:modified xsi:type="dcterms:W3CDTF">2025-04-07T21:57:14Z</dcterms:modified>
</cp:coreProperties>
</file>